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checkCompatibility="1"/>
  <mc:AlternateContent xmlns:mc="http://schemas.openxmlformats.org/markup-compatibility/2006">
    <mc:Choice Requires="x15">
      <x15ac:absPath xmlns:x15ac="http://schemas.microsoft.com/office/spreadsheetml/2010/11/ac" url="/Users/Robin1/OneDrive/PTO - Inman Elem/"/>
    </mc:Choice>
  </mc:AlternateContent>
  <xr:revisionPtr revIDLastSave="0" documentId="13_ncr:1_{3DC414C2-5DD6-3544-A7DD-2D2E9A8A40FB}" xr6:coauthVersionLast="44" xr6:coauthVersionMax="44" xr10:uidLastSave="{00000000-0000-0000-0000-000000000000}"/>
  <bookViews>
    <workbookView xWindow="0" yWindow="460" windowWidth="29040" windowHeight="15840" tabRatio="570" xr2:uid="{00000000-000D-0000-FFFF-FFFF00000000}"/>
  </bookViews>
  <sheets>
    <sheet name="performance to budget report" sheetId="2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65" i="26" l="1"/>
  <c r="C65" i="26"/>
  <c r="E65" i="26"/>
  <c r="F65" i="26"/>
  <c r="G64" i="26"/>
  <c r="H64" i="26" s="1"/>
  <c r="D64" i="26"/>
  <c r="G73" i="26" l="1"/>
  <c r="G69" i="26"/>
  <c r="G68" i="26"/>
  <c r="G63" i="26"/>
  <c r="G62" i="26"/>
  <c r="G58" i="26"/>
  <c r="G57" i="26"/>
  <c r="G56" i="26"/>
  <c r="G55" i="26"/>
  <c r="G51" i="26"/>
  <c r="G52" i="26" s="1"/>
  <c r="G47" i="26"/>
  <c r="G46" i="26"/>
  <c r="G45" i="26"/>
  <c r="G44" i="26"/>
  <c r="G43" i="26"/>
  <c r="G42" i="26"/>
  <c r="G40" i="26"/>
  <c r="G41" i="26"/>
  <c r="G39" i="26"/>
  <c r="G38" i="26"/>
  <c r="G37" i="26"/>
  <c r="G33" i="26"/>
  <c r="G32" i="26"/>
  <c r="G31" i="26"/>
  <c r="G30" i="26"/>
  <c r="G29" i="26"/>
  <c r="G28" i="26"/>
  <c r="G27" i="26"/>
  <c r="G26" i="26"/>
  <c r="G25" i="26"/>
  <c r="G24" i="26"/>
  <c r="G23" i="26"/>
  <c r="G22" i="26"/>
  <c r="G18" i="26"/>
  <c r="G17" i="26"/>
  <c r="G16" i="26"/>
  <c r="G15" i="26"/>
  <c r="G11" i="26"/>
  <c r="G10" i="26"/>
  <c r="H10" i="26" s="1"/>
  <c r="D73" i="26"/>
  <c r="D69" i="26"/>
  <c r="D68" i="26"/>
  <c r="D63" i="26"/>
  <c r="D62" i="26"/>
  <c r="D65" i="26" s="1"/>
  <c r="D58" i="26"/>
  <c r="D57" i="26"/>
  <c r="D56" i="26"/>
  <c r="D55" i="26"/>
  <c r="D51" i="26"/>
  <c r="D47" i="26"/>
  <c r="D46" i="26"/>
  <c r="D45" i="26"/>
  <c r="D44" i="26"/>
  <c r="D43" i="26"/>
  <c r="D42" i="26"/>
  <c r="D41" i="26"/>
  <c r="D40" i="26"/>
  <c r="D39" i="26"/>
  <c r="D38" i="26"/>
  <c r="D37" i="26"/>
  <c r="D33" i="26"/>
  <c r="D32" i="26"/>
  <c r="D31" i="26"/>
  <c r="D30" i="26"/>
  <c r="D29" i="26"/>
  <c r="D28" i="26"/>
  <c r="D27" i="26"/>
  <c r="D26" i="26"/>
  <c r="D25" i="26"/>
  <c r="D24" i="26"/>
  <c r="D23" i="26"/>
  <c r="D22" i="26"/>
  <c r="D18" i="26"/>
  <c r="D17" i="26"/>
  <c r="D16" i="26"/>
  <c r="D15" i="26"/>
  <c r="D11" i="26"/>
  <c r="D10" i="26"/>
  <c r="B48" i="26"/>
  <c r="G65" i="26" l="1"/>
  <c r="H65" i="26" s="1"/>
  <c r="G70" i="26"/>
  <c r="F52" i="26"/>
  <c r="E52" i="26"/>
  <c r="C52" i="26"/>
  <c r="B52" i="26"/>
  <c r="D52" i="26"/>
  <c r="C48" i="26"/>
  <c r="E48" i="26"/>
  <c r="F48" i="26"/>
  <c r="F34" i="26"/>
  <c r="E34" i="26"/>
  <c r="C34" i="26"/>
  <c r="B34" i="26"/>
  <c r="F19" i="26"/>
  <c r="E19" i="26"/>
  <c r="C19" i="26"/>
  <c r="B19" i="26"/>
  <c r="H26" i="26" l="1"/>
  <c r="H30" i="26"/>
  <c r="H46" i="26"/>
  <c r="H56" i="26"/>
  <c r="H47" i="26"/>
  <c r="H43" i="26"/>
  <c r="H39" i="26"/>
  <c r="H52" i="26"/>
  <c r="H32" i="26"/>
  <c r="H51" i="26"/>
  <c r="H40" i="26"/>
  <c r="H44" i="26"/>
  <c r="H42" i="26"/>
  <c r="H38" i="26"/>
  <c r="H45" i="26"/>
  <c r="H37" i="26"/>
  <c r="H41" i="26"/>
  <c r="H33" i="26"/>
  <c r="H29" i="26"/>
  <c r="D48" i="26"/>
  <c r="G48" i="26"/>
  <c r="H31" i="26"/>
  <c r="G34" i="26"/>
  <c r="H24" i="26"/>
  <c r="H28" i="26"/>
  <c r="H23" i="26"/>
  <c r="D34" i="26"/>
  <c r="H25" i="26"/>
  <c r="H27" i="26"/>
  <c r="H22" i="26"/>
  <c r="H18" i="26"/>
  <c r="H17" i="26"/>
  <c r="H16" i="26"/>
  <c r="D19" i="26"/>
  <c r="G19" i="26"/>
  <c r="H15" i="26"/>
  <c r="G74" i="26"/>
  <c r="H34" i="26" l="1"/>
  <c r="H48" i="26"/>
  <c r="H19" i="26"/>
  <c r="G59" i="26"/>
  <c r="G12" i="26"/>
  <c r="G7" i="26"/>
  <c r="D7" i="26"/>
  <c r="C74" i="26"/>
  <c r="B74" i="26"/>
  <c r="C70" i="26"/>
  <c r="B70" i="26"/>
  <c r="H68" i="26"/>
  <c r="H63" i="26"/>
  <c r="C59" i="26"/>
  <c r="B59" i="26"/>
  <c r="H58" i="26"/>
  <c r="H57" i="26"/>
  <c r="H55" i="26"/>
  <c r="C12" i="26"/>
  <c r="B12" i="26"/>
  <c r="H11" i="26"/>
  <c r="B76" i="26" l="1"/>
  <c r="G76" i="26"/>
  <c r="C76" i="26"/>
  <c r="H7" i="26"/>
  <c r="H62" i="26"/>
  <c r="D12" i="26"/>
  <c r="D59" i="26"/>
  <c r="H59" i="26" s="1"/>
  <c r="H73" i="26"/>
  <c r="D74" i="26"/>
  <c r="H74" i="26" s="1"/>
  <c r="H69" i="26"/>
  <c r="D70" i="26"/>
  <c r="H12" i="26" l="1"/>
  <c r="D76" i="26"/>
  <c r="H70" i="26"/>
  <c r="E12" i="26"/>
  <c r="E59" i="26"/>
  <c r="E70" i="26"/>
  <c r="E74" i="26"/>
  <c r="F74" i="26"/>
  <c r="F12" i="26"/>
  <c r="F70" i="26"/>
  <c r="F59" i="26"/>
  <c r="E76" i="26" l="1"/>
  <c r="F76" i="26"/>
</calcChain>
</file>

<file path=xl/sharedStrings.xml><?xml version="1.0" encoding="utf-8"?>
<sst xmlns="http://schemas.openxmlformats.org/spreadsheetml/2006/main" count="85" uniqueCount="81">
  <si>
    <t>Income</t>
  </si>
  <si>
    <t>Expenses</t>
  </si>
  <si>
    <t>Notes</t>
  </si>
  <si>
    <t>TOTAL FUNDRAISING</t>
  </si>
  <si>
    <t>RECOGNITION</t>
  </si>
  <si>
    <t>TOTAL RECOGNITION</t>
  </si>
  <si>
    <t>GRAND TOTAL</t>
  </si>
  <si>
    <t>FY Beginning Checkbook Balance</t>
  </si>
  <si>
    <t>Net Income
(Expense)</t>
  </si>
  <si>
    <t>Performance to Budget Report</t>
  </si>
  <si>
    <t>VARIANCE
TO DATE</t>
  </si>
  <si>
    <t xml:space="preserve">  &lt;&lt; Current available checkbook balance</t>
  </si>
  <si>
    <t>PROJECTED FOR YEAR</t>
  </si>
  <si>
    <t>ACTUAL TO DATE</t>
  </si>
  <si>
    <t xml:space="preserve">FUNDRAISING </t>
  </si>
  <si>
    <t>5k/Fun Run</t>
  </si>
  <si>
    <t>Annual PTO Donations</t>
  </si>
  <si>
    <t>Box Tops</t>
  </si>
  <si>
    <t>Grocery/Retail Stores</t>
  </si>
  <si>
    <t>Read-A-Thon</t>
  </si>
  <si>
    <t>Santa Shop</t>
  </si>
  <si>
    <t>Spirit Night</t>
  </si>
  <si>
    <t>Spirit Wear</t>
  </si>
  <si>
    <t>Sponsorships</t>
  </si>
  <si>
    <t>Spring Fling</t>
  </si>
  <si>
    <t>Student Dance</t>
  </si>
  <si>
    <t>COMMUNITY BUILDING</t>
  </si>
  <si>
    <t>Angel Fund</t>
  </si>
  <si>
    <t>Hospitality</t>
  </si>
  <si>
    <t>Playground Night</t>
  </si>
  <si>
    <t>Watch D.O.G.S.</t>
  </si>
  <si>
    <t>AESTHETICS</t>
  </si>
  <si>
    <t>Building Enhancements</t>
  </si>
  <si>
    <t>Courtyard/Garden Maintenance</t>
  </si>
  <si>
    <t>CURRICULUM SUPPORT</t>
  </si>
  <si>
    <t>Clubs</t>
  </si>
  <si>
    <t>Diversity/Cultural Arts</t>
  </si>
  <si>
    <t>Folders</t>
  </si>
  <si>
    <t>Grade Level Requests - 1st</t>
  </si>
  <si>
    <t>Grade Level Requests - 2nd</t>
  </si>
  <si>
    <t>Grade Level Requests - 3rd</t>
  </si>
  <si>
    <t>Grade Level Requests - 4th</t>
  </si>
  <si>
    <t>Grade Level Requests - 5th</t>
  </si>
  <si>
    <t>Grade Level Requests - K</t>
  </si>
  <si>
    <t>Grade Level Requests - PreK</t>
  </si>
  <si>
    <t>Grade Level Requests - Specials</t>
  </si>
  <si>
    <t>Teacher Development</t>
  </si>
  <si>
    <t>TOTAL AESTHETICS</t>
  </si>
  <si>
    <t>TOTAL COMMUNITY BUILDING</t>
  </si>
  <si>
    <t>TOTAL CURRICULUM SUPPORT</t>
  </si>
  <si>
    <t>PTO OPERATING EXPENSE</t>
  </si>
  <si>
    <t>PTO Operating Costs</t>
  </si>
  <si>
    <t>TOTAL PTO OPERATING EXPENSE</t>
  </si>
  <si>
    <t>5th Grade Graduation</t>
  </si>
  <si>
    <t>Staff Appreciation</t>
  </si>
  <si>
    <t>Student Incentives/Awards</t>
  </si>
  <si>
    <t>Teacher of the Year</t>
  </si>
  <si>
    <t>SCHOOL SUPPORT</t>
  </si>
  <si>
    <t>Clinic Supplies</t>
  </si>
  <si>
    <t>Long Term Project</t>
  </si>
  <si>
    <t>TECHNOLOGY</t>
  </si>
  <si>
    <t>Education Apps</t>
  </si>
  <si>
    <t>S.T.E.A.M.</t>
  </si>
  <si>
    <t>TOTAL TECHNOLOGY</t>
  </si>
  <si>
    <t>Checkbook balance the first day of the fiscal 2019-2020 school year</t>
  </si>
  <si>
    <t>CARRY OVER BALANCE</t>
  </si>
  <si>
    <t>Carry Over Balance 2019-2020</t>
  </si>
  <si>
    <t>Teacher Rugs</t>
  </si>
  <si>
    <t>TOTAL SCHOOL SUPPORT</t>
  </si>
  <si>
    <t>TOTAL CARRY OVER BALANCE</t>
  </si>
  <si>
    <t>Boohoo/Yahoo Expenses</t>
  </si>
  <si>
    <t>Printed Flyers for Meet the Teacher</t>
  </si>
  <si>
    <t>Annual folder expense</t>
  </si>
  <si>
    <t>PTO Donations from Meet the Teacher</t>
  </si>
  <si>
    <t>Spirit Wear orders from Meet the Teacher</t>
  </si>
  <si>
    <t>Payment from Hotdog Food Truck for Spring Fling 2018-2019</t>
  </si>
  <si>
    <t>Domain Registration, MTK Renewal, PTO Today Renewal, PTO Today Finance Manager, Taxes</t>
  </si>
  <si>
    <t>Gift Cards for Teachers</t>
  </si>
  <si>
    <t>Domain Registration for inmaneagles.org</t>
  </si>
  <si>
    <t>STEAM supplies from 2018-2019</t>
  </si>
  <si>
    <t>Inman Elementary PTO July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</si>
</sst>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7" x14ac:knownFonts="1">
    <font>
      <sz val="10"/>
      <name val="Arial"/>
    </font>
    <font>
      <sz val="10"/>
      <name val="Arial Narrow"/>
      <family val="2"/>
    </font>
    <font>
      <sz val="8"/>
      <name val="Arial Narrow"/>
      <family val="2"/>
    </font>
    <font>
      <sz val="10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28"/>
      <name val="Arial"/>
      <family val="2"/>
    </font>
    <font>
      <b/>
      <sz val="24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sz val="14"/>
      <color rgb="FFFF0000"/>
      <name val="Arial"/>
      <family val="2"/>
    </font>
    <font>
      <sz val="1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vertical="center"/>
    </xf>
    <xf numFmtId="43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164" fontId="6" fillId="2" borderId="4" xfId="0" applyNumberFormat="1" applyFont="1" applyFill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43" fontId="5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44" fontId="0" fillId="0" borderId="0" xfId="0" applyNumberFormat="1" applyAlignment="1">
      <alignment vertical="center"/>
    </xf>
    <xf numFmtId="0" fontId="4" fillId="0" borderId="0" xfId="0" applyFont="1" applyAlignment="1" applyProtection="1">
      <alignment vertical="top"/>
      <protection locked="0"/>
    </xf>
    <xf numFmtId="0" fontId="8" fillId="0" borderId="2" xfId="0" applyFont="1" applyBorder="1" applyAlignment="1">
      <alignment horizontal="left" vertical="center" indent="1"/>
    </xf>
    <xf numFmtId="0" fontId="9" fillId="0" borderId="2" xfId="0" applyFont="1" applyBorder="1" applyAlignment="1">
      <alignment horizontal="left" vertical="center" indent="1"/>
    </xf>
    <xf numFmtId="0" fontId="9" fillId="0" borderId="2" xfId="0" applyFont="1" applyFill="1" applyBorder="1" applyAlignment="1">
      <alignment horizontal="left" vertical="center" indent="1"/>
    </xf>
    <xf numFmtId="0" fontId="8" fillId="0" borderId="3" xfId="0" applyFont="1" applyBorder="1" applyAlignment="1">
      <alignment horizontal="left" vertical="center" indent="1"/>
    </xf>
    <xf numFmtId="7" fontId="8" fillId="0" borderId="0" xfId="0" applyNumberFormat="1" applyFont="1" applyBorder="1" applyAlignment="1">
      <alignment vertical="center"/>
    </xf>
    <xf numFmtId="7" fontId="9" fillId="0" borderId="0" xfId="0" applyNumberFormat="1" applyFont="1" applyBorder="1" applyAlignment="1">
      <alignment vertical="center"/>
    </xf>
    <xf numFmtId="39" fontId="9" fillId="0" borderId="0" xfId="0" applyNumberFormat="1" applyFont="1" applyBorder="1" applyAlignment="1">
      <alignment vertical="center"/>
    </xf>
    <xf numFmtId="0" fontId="5" fillId="0" borderId="7" xfId="0" applyFont="1" applyBorder="1" applyAlignment="1">
      <alignment horizontal="left" vertical="center" indent="2"/>
    </xf>
    <xf numFmtId="0" fontId="1" fillId="0" borderId="7" xfId="0" applyFont="1" applyBorder="1" applyAlignment="1">
      <alignment horizontal="left" vertical="center" indent="2"/>
    </xf>
    <xf numFmtId="0" fontId="2" fillId="0" borderId="8" xfId="0" applyFont="1" applyBorder="1" applyAlignment="1">
      <alignment horizontal="left" vertical="center" indent="2"/>
    </xf>
    <xf numFmtId="14" fontId="11" fillId="0" borderId="0" xfId="0" applyNumberFormat="1" applyFont="1" applyAlignment="1"/>
    <xf numFmtId="14" fontId="12" fillId="0" borderId="0" xfId="0" applyNumberFormat="1" applyFont="1" applyAlignment="1"/>
    <xf numFmtId="14" fontId="13" fillId="0" borderId="0" xfId="0" applyNumberFormat="1" applyFont="1" applyAlignment="1"/>
    <xf numFmtId="7" fontId="9" fillId="0" borderId="11" xfId="0" applyNumberFormat="1" applyFont="1" applyBorder="1" applyAlignment="1">
      <alignment vertical="center"/>
    </xf>
    <xf numFmtId="7" fontId="9" fillId="0" borderId="12" xfId="0" applyNumberFormat="1" applyFont="1" applyBorder="1" applyAlignment="1">
      <alignment vertical="center"/>
    </xf>
    <xf numFmtId="39" fontId="9" fillId="0" borderId="11" xfId="0" applyNumberFormat="1" applyFont="1" applyBorder="1" applyAlignment="1">
      <alignment vertical="center"/>
    </xf>
    <xf numFmtId="39" fontId="9" fillId="0" borderId="12" xfId="0" applyNumberFormat="1" applyFont="1" applyBorder="1" applyAlignment="1">
      <alignment vertical="center"/>
    </xf>
    <xf numFmtId="7" fontId="8" fillId="0" borderId="11" xfId="0" applyNumberFormat="1" applyFont="1" applyBorder="1" applyAlignment="1">
      <alignment vertical="center"/>
    </xf>
    <xf numFmtId="7" fontId="8" fillId="0" borderId="12" xfId="0" applyNumberFormat="1" applyFont="1" applyBorder="1" applyAlignment="1">
      <alignment vertical="center"/>
    </xf>
    <xf numFmtId="7" fontId="8" fillId="2" borderId="13" xfId="0" applyNumberFormat="1" applyFont="1" applyFill="1" applyBorder="1" applyAlignment="1">
      <alignment vertical="center"/>
    </xf>
    <xf numFmtId="164" fontId="14" fillId="2" borderId="4" xfId="0" applyNumberFormat="1" applyFont="1" applyFill="1" applyBorder="1" applyAlignment="1">
      <alignment vertical="center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3" fontId="7" fillId="0" borderId="19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43" fontId="7" fillId="0" borderId="6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indent="1"/>
    </xf>
    <xf numFmtId="7" fontId="9" fillId="0" borderId="18" xfId="0" applyNumberFormat="1" applyFont="1" applyBorder="1" applyAlignment="1">
      <alignment vertical="center"/>
    </xf>
    <xf numFmtId="7" fontId="9" fillId="0" borderId="9" xfId="0" applyNumberFormat="1" applyFont="1" applyBorder="1" applyAlignment="1">
      <alignment vertical="center"/>
    </xf>
    <xf numFmtId="7" fontId="9" fillId="0" borderId="10" xfId="0" applyNumberFormat="1" applyFont="1" applyBorder="1" applyAlignment="1">
      <alignment vertical="center"/>
    </xf>
    <xf numFmtId="0" fontId="5" fillId="0" borderId="22" xfId="0" applyFont="1" applyBorder="1" applyAlignment="1">
      <alignment horizontal="left" vertical="center" indent="2"/>
    </xf>
    <xf numFmtId="7" fontId="8" fillId="3" borderId="0" xfId="0" applyNumberFormat="1" applyFont="1" applyFill="1" applyBorder="1" applyAlignment="1">
      <alignment vertical="center"/>
    </xf>
    <xf numFmtId="7" fontId="8" fillId="3" borderId="11" xfId="0" applyNumberFormat="1" applyFont="1" applyFill="1" applyBorder="1" applyAlignment="1">
      <alignment vertical="center"/>
    </xf>
    <xf numFmtId="7" fontId="8" fillId="3" borderId="12" xfId="0" applyNumberFormat="1" applyFont="1" applyFill="1" applyBorder="1" applyAlignment="1">
      <alignment vertical="center"/>
    </xf>
    <xf numFmtId="7" fontId="8" fillId="3" borderId="1" xfId="0" applyNumberFormat="1" applyFont="1" applyFill="1" applyBorder="1" applyAlignment="1">
      <alignment vertical="center"/>
    </xf>
    <xf numFmtId="7" fontId="8" fillId="3" borderId="14" xfId="0" applyNumberFormat="1" applyFont="1" applyFill="1" applyBorder="1" applyAlignment="1">
      <alignment vertical="center"/>
    </xf>
    <xf numFmtId="7" fontId="8" fillId="0" borderId="0" xfId="0" applyNumberFormat="1" applyFont="1" applyFill="1" applyBorder="1" applyAlignment="1">
      <alignment vertical="center"/>
    </xf>
    <xf numFmtId="7" fontId="8" fillId="0" borderId="11" xfId="0" applyNumberFormat="1" applyFont="1" applyFill="1" applyBorder="1" applyAlignment="1">
      <alignment vertical="center"/>
    </xf>
    <xf numFmtId="7" fontId="8" fillId="0" borderId="12" xfId="0" applyNumberFormat="1" applyFont="1" applyFill="1" applyBorder="1" applyAlignment="1">
      <alignment vertical="center"/>
    </xf>
    <xf numFmtId="0" fontId="15" fillId="0" borderId="0" xfId="0" applyNumberFormat="1" applyFont="1" applyAlignment="1">
      <alignment horizontal="left" vertical="top"/>
    </xf>
    <xf numFmtId="0" fontId="5" fillId="0" borderId="7" xfId="0" applyFont="1" applyBorder="1" applyAlignment="1">
      <alignment horizontal="left" vertical="center" indent="2" shrinkToFit="1"/>
    </xf>
    <xf numFmtId="0" fontId="7" fillId="0" borderId="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4" fontId="10" fillId="0" borderId="0" xfId="0" applyNumberFormat="1" applyFont="1" applyAlignment="1"/>
    <xf numFmtId="14" fontId="16" fillId="0" borderId="0" xfId="0" applyNumberFormat="1" applyFont="1" applyAlignment="1"/>
    <xf numFmtId="14" fontId="13" fillId="0" borderId="0" xfId="0" applyNumberFormat="1" applyFont="1" applyAlignment="1"/>
    <xf numFmtId="0" fontId="3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3" fontId="3" fillId="0" borderId="17" xfId="0" applyNumberFormat="1" applyFont="1" applyBorder="1" applyAlignment="1">
      <alignment horizontal="center" vertical="center" wrapText="1"/>
    </xf>
    <xf numFmtId="43" fontId="7" fillId="0" borderId="2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D08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78"/>
  <sheetViews>
    <sheetView showGridLines="0" tabSelected="1" showRuler="0" view="pageLayout" zoomScaleNormal="100" workbookViewId="0">
      <selection activeCell="A5" sqref="A5"/>
    </sheetView>
  </sheetViews>
  <sheetFormatPr baseColWidth="10" defaultColWidth="8.83203125" defaultRowHeight="13" x14ac:dyDescent="0.15"/>
  <cols>
    <col min="1" max="1" width="37.33203125" style="1" customWidth="1"/>
    <col min="2" max="3" width="13.33203125" style="1" customWidth="1"/>
    <col min="4" max="4" width="13.33203125" style="2" customWidth="1"/>
    <col min="5" max="6" width="13.33203125" style="1" customWidth="1"/>
    <col min="7" max="8" width="13.33203125" style="2" customWidth="1"/>
    <col min="9" max="9" width="56.83203125" style="1" customWidth="1"/>
    <col min="10" max="16" width="8.83203125" style="1" customWidth="1"/>
    <col min="17" max="16384" width="8.83203125" style="1"/>
  </cols>
  <sheetData>
    <row r="1" spans="1:11" customFormat="1" ht="35" x14ac:dyDescent="0.35">
      <c r="A1" s="53" t="s">
        <v>9</v>
      </c>
      <c r="B1" s="53"/>
      <c r="C1" s="53"/>
      <c r="D1" s="53"/>
      <c r="E1" s="53"/>
      <c r="F1" s="53"/>
      <c r="G1" s="53"/>
      <c r="H1" s="53"/>
      <c r="I1" s="53"/>
      <c r="J1" s="53"/>
      <c r="K1" s="20"/>
    </row>
    <row r="2" spans="1:11" customFormat="1" ht="23" x14ac:dyDescent="0.25">
      <c r="A2" s="54" t="s">
        <v>80</v>
      </c>
      <c r="B2" s="54"/>
      <c r="C2" s="54"/>
      <c r="D2" s="54"/>
      <c r="E2" s="54"/>
      <c r="F2" s="54"/>
      <c r="G2" s="54"/>
      <c r="H2" s="54"/>
      <c r="I2" s="54"/>
      <c r="J2" s="54"/>
      <c r="K2" s="21"/>
    </row>
    <row r="3" spans="1:11" customFormat="1" x14ac:dyDescent="0.15">
      <c r="A3" s="55"/>
      <c r="B3" s="55"/>
      <c r="C3" s="55"/>
      <c r="D3" s="55"/>
      <c r="E3" s="55"/>
      <c r="F3" s="55"/>
      <c r="G3" s="55"/>
      <c r="H3" s="55"/>
      <c r="I3" s="55"/>
      <c r="J3" s="55"/>
      <c r="K3" s="22"/>
    </row>
    <row r="4" spans="1:11" ht="20" customHeight="1" x14ac:dyDescent="0.15">
      <c r="A4" s="49"/>
      <c r="B4" s="56" t="s">
        <v>12</v>
      </c>
      <c r="C4" s="57"/>
      <c r="D4" s="57"/>
      <c r="E4" s="58" t="s">
        <v>13</v>
      </c>
      <c r="F4" s="58"/>
      <c r="G4" s="59"/>
      <c r="H4" s="60" t="s">
        <v>10</v>
      </c>
      <c r="I4" s="51" t="s">
        <v>2</v>
      </c>
    </row>
    <row r="5" spans="1:11" ht="48.5" customHeight="1" x14ac:dyDescent="0.15">
      <c r="A5" s="9"/>
      <c r="B5" s="31" t="s">
        <v>0</v>
      </c>
      <c r="C5" s="32" t="s">
        <v>1</v>
      </c>
      <c r="D5" s="33" t="s">
        <v>8</v>
      </c>
      <c r="E5" s="34" t="s">
        <v>0</v>
      </c>
      <c r="F5" s="32" t="s">
        <v>1</v>
      </c>
      <c r="G5" s="35" t="s">
        <v>8</v>
      </c>
      <c r="H5" s="61"/>
      <c r="I5" s="52"/>
    </row>
    <row r="6" spans="1:11" ht="18" customHeight="1" x14ac:dyDescent="0.15">
      <c r="A6" s="36"/>
      <c r="B6" s="37"/>
      <c r="C6" s="37"/>
      <c r="D6" s="38"/>
      <c r="E6" s="39"/>
      <c r="F6" s="37"/>
      <c r="G6" s="37"/>
      <c r="H6" s="39"/>
      <c r="I6" s="40"/>
    </row>
    <row r="7" spans="1:11" ht="18" customHeight="1" x14ac:dyDescent="0.15">
      <c r="A7" s="10" t="s">
        <v>7</v>
      </c>
      <c r="B7" s="14">
        <v>5000</v>
      </c>
      <c r="C7" s="14">
        <v>0</v>
      </c>
      <c r="D7" s="27">
        <f>B7+C7</f>
        <v>5000</v>
      </c>
      <c r="E7" s="28">
        <v>5000</v>
      </c>
      <c r="F7" s="14">
        <v>0</v>
      </c>
      <c r="G7" s="27">
        <f>E7+F7</f>
        <v>5000</v>
      </c>
      <c r="H7" s="28">
        <f>D7-G7</f>
        <v>0</v>
      </c>
      <c r="I7" s="17" t="s">
        <v>64</v>
      </c>
    </row>
    <row r="8" spans="1:11" ht="18" customHeight="1" x14ac:dyDescent="0.15">
      <c r="A8" s="10"/>
      <c r="B8" s="14"/>
      <c r="C8" s="14"/>
      <c r="D8" s="27"/>
      <c r="E8" s="28"/>
      <c r="F8" s="14"/>
      <c r="G8" s="14"/>
      <c r="H8" s="28"/>
      <c r="I8" s="17"/>
    </row>
    <row r="9" spans="1:11" ht="18" customHeight="1" x14ac:dyDescent="0.15">
      <c r="A9" s="11" t="s">
        <v>31</v>
      </c>
      <c r="B9" s="15"/>
      <c r="C9" s="15"/>
      <c r="D9" s="23"/>
      <c r="E9" s="24"/>
      <c r="F9" s="15"/>
      <c r="G9" s="23"/>
      <c r="H9" s="24"/>
      <c r="I9" s="17"/>
    </row>
    <row r="10" spans="1:11" ht="18" customHeight="1" x14ac:dyDescent="0.15">
      <c r="A10" s="11" t="s">
        <v>32</v>
      </c>
      <c r="B10" s="16">
        <v>0</v>
      </c>
      <c r="C10" s="16">
        <v>1500</v>
      </c>
      <c r="D10" s="25">
        <f>B10-C10</f>
        <v>-1500</v>
      </c>
      <c r="E10" s="26">
        <v>0</v>
      </c>
      <c r="F10" s="16">
        <v>0</v>
      </c>
      <c r="G10" s="25">
        <f>E10-F10</f>
        <v>0</v>
      </c>
      <c r="H10" s="26">
        <f>G10-D10</f>
        <v>1500</v>
      </c>
      <c r="I10" s="17"/>
    </row>
    <row r="11" spans="1:11" ht="18" customHeight="1" x14ac:dyDescent="0.15">
      <c r="A11" s="11" t="s">
        <v>33</v>
      </c>
      <c r="B11" s="16">
        <v>0</v>
      </c>
      <c r="C11" s="16">
        <v>1500</v>
      </c>
      <c r="D11" s="25">
        <f>B11-C11</f>
        <v>-1500</v>
      </c>
      <c r="E11" s="26">
        <v>0</v>
      </c>
      <c r="F11" s="16">
        <v>0</v>
      </c>
      <c r="G11" s="25">
        <f>E11-F11</f>
        <v>0</v>
      </c>
      <c r="H11" s="26">
        <f t="shared" ref="H11" si="0">G11-D11</f>
        <v>1500</v>
      </c>
      <c r="I11" s="17"/>
    </row>
    <row r="12" spans="1:11" ht="18" customHeight="1" x14ac:dyDescent="0.15">
      <c r="A12" s="10" t="s">
        <v>47</v>
      </c>
      <c r="B12" s="41">
        <f t="shared" ref="B12:G12" si="1">SUM(B10:B11)</f>
        <v>0</v>
      </c>
      <c r="C12" s="41">
        <f t="shared" si="1"/>
        <v>3000</v>
      </c>
      <c r="D12" s="41">
        <f t="shared" si="1"/>
        <v>-3000</v>
      </c>
      <c r="E12" s="43">
        <f t="shared" si="1"/>
        <v>0</v>
      </c>
      <c r="F12" s="41">
        <f t="shared" si="1"/>
        <v>0</v>
      </c>
      <c r="G12" s="41">
        <f t="shared" si="1"/>
        <v>0</v>
      </c>
      <c r="H12" s="43">
        <f>G12-D12</f>
        <v>3000</v>
      </c>
      <c r="I12" s="18"/>
    </row>
    <row r="13" spans="1:11" ht="18" customHeight="1" x14ac:dyDescent="0.15">
      <c r="A13" s="10"/>
      <c r="B13" s="14"/>
      <c r="C13" s="14"/>
      <c r="D13" s="27"/>
      <c r="E13" s="28"/>
      <c r="F13" s="14"/>
      <c r="G13" s="14"/>
      <c r="H13" s="28"/>
      <c r="I13" s="17"/>
    </row>
    <row r="14" spans="1:11" ht="18" customHeight="1" x14ac:dyDescent="0.15">
      <c r="A14" s="11" t="s">
        <v>26</v>
      </c>
      <c r="B14" s="15"/>
      <c r="C14" s="15"/>
      <c r="D14" s="23"/>
      <c r="E14" s="24"/>
      <c r="F14" s="15"/>
      <c r="G14" s="23"/>
      <c r="H14" s="24"/>
      <c r="I14" s="17"/>
    </row>
    <row r="15" spans="1:11" ht="18" customHeight="1" x14ac:dyDescent="0.15">
      <c r="A15" s="11" t="s">
        <v>27</v>
      </c>
      <c r="B15" s="16">
        <v>0</v>
      </c>
      <c r="C15" s="16">
        <v>225</v>
      </c>
      <c r="D15" s="25">
        <f>B15-C15</f>
        <v>-225</v>
      </c>
      <c r="E15" s="26">
        <v>0</v>
      </c>
      <c r="F15" s="16">
        <v>0</v>
      </c>
      <c r="G15" s="25">
        <f>E15-F15</f>
        <v>0</v>
      </c>
      <c r="H15" s="26">
        <f t="shared" ref="H15:H18" si="2">G15-D15</f>
        <v>225</v>
      </c>
      <c r="I15" s="17"/>
    </row>
    <row r="16" spans="1:11" ht="18" customHeight="1" x14ac:dyDescent="0.15">
      <c r="A16" s="11" t="s">
        <v>28</v>
      </c>
      <c r="B16" s="16">
        <v>0</v>
      </c>
      <c r="C16" s="16">
        <v>1500</v>
      </c>
      <c r="D16" s="25">
        <f>B16-C16</f>
        <v>-1500</v>
      </c>
      <c r="E16" s="26">
        <v>0</v>
      </c>
      <c r="F16" s="16">
        <v>214.44</v>
      </c>
      <c r="G16" s="25">
        <f>E16-F16</f>
        <v>-214.44</v>
      </c>
      <c r="H16" s="26">
        <f t="shared" ref="H16:H17" si="3">G16-D16</f>
        <v>1285.56</v>
      </c>
      <c r="I16" s="17" t="s">
        <v>70</v>
      </c>
    </row>
    <row r="17" spans="1:9" ht="18" customHeight="1" x14ac:dyDescent="0.15">
      <c r="A17" s="11" t="s">
        <v>29</v>
      </c>
      <c r="B17" s="16">
        <v>1000</v>
      </c>
      <c r="C17" s="16">
        <v>750</v>
      </c>
      <c r="D17" s="25">
        <f>B17-C17</f>
        <v>250</v>
      </c>
      <c r="E17" s="26">
        <v>0</v>
      </c>
      <c r="F17" s="16">
        <v>0</v>
      </c>
      <c r="G17" s="25">
        <f>E17-F17</f>
        <v>0</v>
      </c>
      <c r="H17" s="26">
        <f t="shared" si="3"/>
        <v>-250</v>
      </c>
      <c r="I17" s="17"/>
    </row>
    <row r="18" spans="1:9" ht="18" customHeight="1" x14ac:dyDescent="0.15">
      <c r="A18" s="11" t="s">
        <v>30</v>
      </c>
      <c r="B18" s="16">
        <v>0</v>
      </c>
      <c r="C18" s="16">
        <v>700</v>
      </c>
      <c r="D18" s="25">
        <f>B18-C18</f>
        <v>-700</v>
      </c>
      <c r="E18" s="26">
        <v>0</v>
      </c>
      <c r="F18" s="16">
        <v>40.6</v>
      </c>
      <c r="G18" s="25">
        <f>E18-F18</f>
        <v>-40.6</v>
      </c>
      <c r="H18" s="26">
        <f t="shared" si="2"/>
        <v>659.4</v>
      </c>
      <c r="I18" s="17" t="s">
        <v>71</v>
      </c>
    </row>
    <row r="19" spans="1:9" ht="18" customHeight="1" x14ac:dyDescent="0.15">
      <c r="A19" s="10" t="s">
        <v>48</v>
      </c>
      <c r="B19" s="41">
        <f t="shared" ref="B19:G19" si="4">SUM(B15:B18)</f>
        <v>1000</v>
      </c>
      <c r="C19" s="41">
        <f t="shared" si="4"/>
        <v>3175</v>
      </c>
      <c r="D19" s="41">
        <f t="shared" si="4"/>
        <v>-2175</v>
      </c>
      <c r="E19" s="43">
        <f t="shared" si="4"/>
        <v>0</v>
      </c>
      <c r="F19" s="41">
        <f t="shared" si="4"/>
        <v>255.04</v>
      </c>
      <c r="G19" s="41">
        <f t="shared" si="4"/>
        <v>-255.04</v>
      </c>
      <c r="H19" s="43">
        <f>G19-D19</f>
        <v>1919.96</v>
      </c>
      <c r="I19" s="18"/>
    </row>
    <row r="20" spans="1:9" ht="18" customHeight="1" x14ac:dyDescent="0.15">
      <c r="A20" s="11"/>
      <c r="B20" s="15"/>
      <c r="C20" s="15"/>
      <c r="D20" s="23"/>
      <c r="E20" s="24"/>
      <c r="F20" s="15"/>
      <c r="G20" s="15"/>
      <c r="H20" s="24"/>
      <c r="I20" s="17"/>
    </row>
    <row r="21" spans="1:9" ht="18" customHeight="1" x14ac:dyDescent="0.15">
      <c r="A21" s="11" t="s">
        <v>34</v>
      </c>
      <c r="B21" s="15"/>
      <c r="C21" s="15"/>
      <c r="D21" s="23"/>
      <c r="E21" s="24"/>
      <c r="F21" s="15"/>
      <c r="G21" s="15"/>
      <c r="H21" s="24"/>
      <c r="I21" s="17"/>
    </row>
    <row r="22" spans="1:9" s="3" customFormat="1" ht="18" customHeight="1" x14ac:dyDescent="0.15">
      <c r="A22" s="11" t="s">
        <v>35</v>
      </c>
      <c r="B22" s="16">
        <v>0</v>
      </c>
      <c r="C22" s="16">
        <v>1000</v>
      </c>
      <c r="D22" s="25">
        <f t="shared" ref="D22:D33" si="5">B22-C22</f>
        <v>-1000</v>
      </c>
      <c r="E22" s="26">
        <v>0</v>
      </c>
      <c r="F22" s="16">
        <v>0</v>
      </c>
      <c r="G22" s="25">
        <f t="shared" ref="G22:G33" si="6">E22-F22</f>
        <v>0</v>
      </c>
      <c r="H22" s="26">
        <f>G22-D22</f>
        <v>1000</v>
      </c>
      <c r="I22" s="17"/>
    </row>
    <row r="23" spans="1:9" s="3" customFormat="1" ht="18" customHeight="1" x14ac:dyDescent="0.15">
      <c r="A23" s="12" t="s">
        <v>36</v>
      </c>
      <c r="B23" s="16">
        <v>0</v>
      </c>
      <c r="C23" s="16">
        <v>1000</v>
      </c>
      <c r="D23" s="25">
        <f t="shared" si="5"/>
        <v>-1000</v>
      </c>
      <c r="E23" s="26">
        <v>0</v>
      </c>
      <c r="F23" s="16">
        <v>0</v>
      </c>
      <c r="G23" s="25">
        <f t="shared" si="6"/>
        <v>0</v>
      </c>
      <c r="H23" s="26">
        <f t="shared" ref="H23:H29" si="7">G23-D23</f>
        <v>1000</v>
      </c>
      <c r="I23" s="17"/>
    </row>
    <row r="24" spans="1:9" s="3" customFormat="1" ht="18" customHeight="1" x14ac:dyDescent="0.15">
      <c r="A24" s="12" t="s">
        <v>37</v>
      </c>
      <c r="B24" s="16">
        <v>0</v>
      </c>
      <c r="C24" s="16">
        <v>1000</v>
      </c>
      <c r="D24" s="25">
        <f t="shared" si="5"/>
        <v>-1000</v>
      </c>
      <c r="E24" s="26">
        <v>0</v>
      </c>
      <c r="F24" s="16">
        <v>1256</v>
      </c>
      <c r="G24" s="25">
        <f t="shared" si="6"/>
        <v>-1256</v>
      </c>
      <c r="H24" s="26">
        <f t="shared" si="7"/>
        <v>-256</v>
      </c>
      <c r="I24" s="17" t="s">
        <v>72</v>
      </c>
    </row>
    <row r="25" spans="1:9" ht="18" customHeight="1" x14ac:dyDescent="0.15">
      <c r="A25" s="12" t="s">
        <v>38</v>
      </c>
      <c r="B25" s="16">
        <v>0</v>
      </c>
      <c r="C25" s="16">
        <v>375</v>
      </c>
      <c r="D25" s="25">
        <f t="shared" si="5"/>
        <v>-375</v>
      </c>
      <c r="E25" s="26">
        <v>0</v>
      </c>
      <c r="F25" s="16">
        <v>0</v>
      </c>
      <c r="G25" s="25">
        <f t="shared" si="6"/>
        <v>0</v>
      </c>
      <c r="H25" s="26">
        <f t="shared" si="7"/>
        <v>375</v>
      </c>
      <c r="I25" s="17"/>
    </row>
    <row r="26" spans="1:9" ht="18" customHeight="1" x14ac:dyDescent="0.15">
      <c r="A26" s="12" t="s">
        <v>39</v>
      </c>
      <c r="B26" s="16">
        <v>0</v>
      </c>
      <c r="C26" s="16">
        <v>375</v>
      </c>
      <c r="D26" s="25">
        <f t="shared" si="5"/>
        <v>-375</v>
      </c>
      <c r="E26" s="26">
        <v>0</v>
      </c>
      <c r="F26" s="16">
        <v>0</v>
      </c>
      <c r="G26" s="25">
        <f t="shared" si="6"/>
        <v>0</v>
      </c>
      <c r="H26" s="26">
        <f t="shared" si="7"/>
        <v>375</v>
      </c>
      <c r="I26" s="17"/>
    </row>
    <row r="27" spans="1:9" ht="18" customHeight="1" x14ac:dyDescent="0.15">
      <c r="A27" s="12" t="s">
        <v>40</v>
      </c>
      <c r="B27" s="16">
        <v>0</v>
      </c>
      <c r="C27" s="16">
        <v>450</v>
      </c>
      <c r="D27" s="25">
        <f t="shared" si="5"/>
        <v>-450</v>
      </c>
      <c r="E27" s="26">
        <v>0</v>
      </c>
      <c r="F27" s="16">
        <v>0</v>
      </c>
      <c r="G27" s="25">
        <f t="shared" si="6"/>
        <v>0</v>
      </c>
      <c r="H27" s="26">
        <f t="shared" si="7"/>
        <v>450</v>
      </c>
      <c r="I27" s="17"/>
    </row>
    <row r="28" spans="1:9" ht="18" customHeight="1" x14ac:dyDescent="0.15">
      <c r="A28" s="12" t="s">
        <v>41</v>
      </c>
      <c r="B28" s="16">
        <v>0</v>
      </c>
      <c r="C28" s="16">
        <v>375</v>
      </c>
      <c r="D28" s="25">
        <f t="shared" si="5"/>
        <v>-375</v>
      </c>
      <c r="E28" s="26">
        <v>0</v>
      </c>
      <c r="F28" s="16">
        <v>0</v>
      </c>
      <c r="G28" s="25">
        <f t="shared" si="6"/>
        <v>0</v>
      </c>
      <c r="H28" s="26">
        <f t="shared" si="7"/>
        <v>375</v>
      </c>
      <c r="I28" s="17"/>
    </row>
    <row r="29" spans="1:9" ht="18" customHeight="1" x14ac:dyDescent="0.15">
      <c r="A29" s="12" t="s">
        <v>42</v>
      </c>
      <c r="B29" s="16">
        <v>0</v>
      </c>
      <c r="C29" s="16">
        <v>375</v>
      </c>
      <c r="D29" s="25">
        <f t="shared" si="5"/>
        <v>-375</v>
      </c>
      <c r="E29" s="26">
        <v>0</v>
      </c>
      <c r="F29" s="16">
        <v>0</v>
      </c>
      <c r="G29" s="25">
        <f t="shared" si="6"/>
        <v>0</v>
      </c>
      <c r="H29" s="26">
        <f t="shared" si="7"/>
        <v>375</v>
      </c>
      <c r="I29" s="17"/>
    </row>
    <row r="30" spans="1:9" ht="18" customHeight="1" x14ac:dyDescent="0.15">
      <c r="A30" s="12" t="s">
        <v>43</v>
      </c>
      <c r="B30" s="16">
        <v>0</v>
      </c>
      <c r="C30" s="16">
        <v>375</v>
      </c>
      <c r="D30" s="25">
        <f t="shared" si="5"/>
        <v>-375</v>
      </c>
      <c r="E30" s="26">
        <v>0</v>
      </c>
      <c r="F30" s="16">
        <v>0</v>
      </c>
      <c r="G30" s="25">
        <f t="shared" si="6"/>
        <v>0</v>
      </c>
      <c r="H30" s="26">
        <f>G30-D30</f>
        <v>375</v>
      </c>
      <c r="I30" s="17"/>
    </row>
    <row r="31" spans="1:9" ht="18" customHeight="1" x14ac:dyDescent="0.15">
      <c r="A31" s="12" t="s">
        <v>44</v>
      </c>
      <c r="B31" s="16">
        <v>0</v>
      </c>
      <c r="C31" s="16">
        <v>150</v>
      </c>
      <c r="D31" s="25">
        <f t="shared" si="5"/>
        <v>-150</v>
      </c>
      <c r="E31" s="26">
        <v>0</v>
      </c>
      <c r="F31" s="16">
        <v>0</v>
      </c>
      <c r="G31" s="25">
        <f t="shared" si="6"/>
        <v>0</v>
      </c>
      <c r="H31" s="26">
        <f>G31-D31</f>
        <v>150</v>
      </c>
      <c r="I31" s="17"/>
    </row>
    <row r="32" spans="1:9" ht="18" customHeight="1" x14ac:dyDescent="0.15">
      <c r="A32" s="12" t="s">
        <v>45</v>
      </c>
      <c r="B32" s="16">
        <v>0</v>
      </c>
      <c r="C32" s="16">
        <v>1025</v>
      </c>
      <c r="D32" s="25">
        <f t="shared" si="5"/>
        <v>-1025</v>
      </c>
      <c r="E32" s="26">
        <v>0</v>
      </c>
      <c r="F32" s="16">
        <v>0</v>
      </c>
      <c r="G32" s="25">
        <f t="shared" si="6"/>
        <v>0</v>
      </c>
      <c r="H32" s="26">
        <f>G32-D32</f>
        <v>1025</v>
      </c>
      <c r="I32" s="17"/>
    </row>
    <row r="33" spans="1:9" ht="18" customHeight="1" x14ac:dyDescent="0.15">
      <c r="A33" s="12" t="s">
        <v>46</v>
      </c>
      <c r="B33" s="16">
        <v>0</v>
      </c>
      <c r="C33" s="16">
        <v>2525</v>
      </c>
      <c r="D33" s="25">
        <f t="shared" si="5"/>
        <v>-2525</v>
      </c>
      <c r="E33" s="26">
        <v>0</v>
      </c>
      <c r="F33" s="16">
        <v>0</v>
      </c>
      <c r="G33" s="25">
        <f t="shared" si="6"/>
        <v>0</v>
      </c>
      <c r="H33" s="26">
        <f>G33-D33</f>
        <v>2525</v>
      </c>
      <c r="I33" s="17"/>
    </row>
    <row r="34" spans="1:9" ht="18" customHeight="1" x14ac:dyDescent="0.15">
      <c r="A34" s="10" t="s">
        <v>49</v>
      </c>
      <c r="B34" s="41">
        <f t="shared" ref="B34:G34" si="8">SUM(B22:B33)</f>
        <v>0</v>
      </c>
      <c r="C34" s="41">
        <f t="shared" si="8"/>
        <v>9025</v>
      </c>
      <c r="D34" s="42">
        <f t="shared" si="8"/>
        <v>-9025</v>
      </c>
      <c r="E34" s="43">
        <f t="shared" si="8"/>
        <v>0</v>
      </c>
      <c r="F34" s="41">
        <f t="shared" si="8"/>
        <v>1256</v>
      </c>
      <c r="G34" s="42">
        <f t="shared" si="8"/>
        <v>-1256</v>
      </c>
      <c r="H34" s="43">
        <f>G34-D34</f>
        <v>7769</v>
      </c>
      <c r="I34" s="18"/>
    </row>
    <row r="35" spans="1:9" ht="18" customHeight="1" x14ac:dyDescent="0.15">
      <c r="A35" s="10"/>
      <c r="B35" s="46"/>
      <c r="C35" s="46"/>
      <c r="D35" s="47"/>
      <c r="E35" s="48"/>
      <c r="F35" s="46"/>
      <c r="G35" s="46"/>
      <c r="H35" s="48"/>
      <c r="I35" s="18"/>
    </row>
    <row r="36" spans="1:9" ht="18" customHeight="1" x14ac:dyDescent="0.15">
      <c r="A36" s="11" t="s">
        <v>14</v>
      </c>
      <c r="B36" s="15"/>
      <c r="C36" s="15"/>
      <c r="D36" s="23"/>
      <c r="E36" s="24"/>
      <c r="F36" s="15"/>
      <c r="G36" s="15"/>
      <c r="H36" s="24"/>
      <c r="I36" s="17"/>
    </row>
    <row r="37" spans="1:9" s="3" customFormat="1" ht="18" customHeight="1" x14ac:dyDescent="0.15">
      <c r="A37" s="11" t="s">
        <v>15</v>
      </c>
      <c r="B37" s="16">
        <v>5000</v>
      </c>
      <c r="C37" s="16">
        <v>1800</v>
      </c>
      <c r="D37" s="25">
        <f t="shared" ref="D37:D47" si="9">B37-C37</f>
        <v>3200</v>
      </c>
      <c r="E37" s="26">
        <v>0</v>
      </c>
      <c r="F37" s="16">
        <v>0</v>
      </c>
      <c r="G37" s="25">
        <f t="shared" ref="G37:G47" si="10">E37-F37</f>
        <v>0</v>
      </c>
      <c r="H37" s="26">
        <f>G37-D37</f>
        <v>-3200</v>
      </c>
      <c r="I37" s="17"/>
    </row>
    <row r="38" spans="1:9" s="3" customFormat="1" ht="18" customHeight="1" x14ac:dyDescent="0.15">
      <c r="A38" s="12" t="s">
        <v>16</v>
      </c>
      <c r="B38" s="16">
        <v>4000</v>
      </c>
      <c r="C38" s="16">
        <v>0</v>
      </c>
      <c r="D38" s="25">
        <f t="shared" si="9"/>
        <v>4000</v>
      </c>
      <c r="E38" s="26">
        <v>3367.97</v>
      </c>
      <c r="F38" s="16">
        <v>0</v>
      </c>
      <c r="G38" s="25">
        <f t="shared" si="10"/>
        <v>3367.97</v>
      </c>
      <c r="H38" s="26">
        <f t="shared" ref="H38:H41" si="11">G38-D38</f>
        <v>-632.0300000000002</v>
      </c>
      <c r="I38" s="17" t="s">
        <v>73</v>
      </c>
    </row>
    <row r="39" spans="1:9" s="3" customFormat="1" ht="18" customHeight="1" x14ac:dyDescent="0.15">
      <c r="A39" s="12" t="s">
        <v>17</v>
      </c>
      <c r="B39" s="16">
        <v>1000</v>
      </c>
      <c r="C39" s="16">
        <v>150</v>
      </c>
      <c r="D39" s="25">
        <f t="shared" si="9"/>
        <v>850</v>
      </c>
      <c r="E39" s="26">
        <v>0</v>
      </c>
      <c r="F39" s="16">
        <v>0</v>
      </c>
      <c r="G39" s="25">
        <f t="shared" si="10"/>
        <v>0</v>
      </c>
      <c r="H39" s="26">
        <f t="shared" si="11"/>
        <v>-850</v>
      </c>
      <c r="I39" s="17"/>
    </row>
    <row r="40" spans="1:9" ht="18" customHeight="1" x14ac:dyDescent="0.15">
      <c r="A40" s="12" t="s">
        <v>18</v>
      </c>
      <c r="B40" s="16">
        <v>1000</v>
      </c>
      <c r="C40" s="16">
        <v>0</v>
      </c>
      <c r="D40" s="25">
        <f t="shared" si="9"/>
        <v>1000</v>
      </c>
      <c r="E40" s="26">
        <v>0</v>
      </c>
      <c r="F40" s="16">
        <v>0</v>
      </c>
      <c r="G40" s="25">
        <f t="shared" si="10"/>
        <v>0</v>
      </c>
      <c r="H40" s="26">
        <f t="shared" si="11"/>
        <v>-1000</v>
      </c>
      <c r="I40" s="17"/>
    </row>
    <row r="41" spans="1:9" ht="18" customHeight="1" x14ac:dyDescent="0.15">
      <c r="A41" s="12" t="s">
        <v>19</v>
      </c>
      <c r="B41" s="16">
        <v>20000</v>
      </c>
      <c r="C41" s="16">
        <v>2500</v>
      </c>
      <c r="D41" s="25">
        <f t="shared" si="9"/>
        <v>17500</v>
      </c>
      <c r="E41" s="26">
        <v>0</v>
      </c>
      <c r="F41" s="16">
        <v>0</v>
      </c>
      <c r="G41" s="25">
        <f t="shared" si="10"/>
        <v>0</v>
      </c>
      <c r="H41" s="26">
        <f t="shared" si="11"/>
        <v>-17500</v>
      </c>
      <c r="I41" s="17"/>
    </row>
    <row r="42" spans="1:9" ht="18" customHeight="1" x14ac:dyDescent="0.15">
      <c r="A42" s="12" t="s">
        <v>20</v>
      </c>
      <c r="B42" s="16">
        <v>6000</v>
      </c>
      <c r="C42" s="16">
        <v>2500</v>
      </c>
      <c r="D42" s="25">
        <f t="shared" si="9"/>
        <v>3500</v>
      </c>
      <c r="E42" s="26">
        <v>0</v>
      </c>
      <c r="F42" s="16">
        <v>0</v>
      </c>
      <c r="G42" s="25">
        <f t="shared" si="10"/>
        <v>0</v>
      </c>
      <c r="H42" s="26">
        <f t="shared" ref="H42:H44" si="12">G42-D42</f>
        <v>-3500</v>
      </c>
      <c r="I42" s="17"/>
    </row>
    <row r="43" spans="1:9" ht="18" customHeight="1" x14ac:dyDescent="0.15">
      <c r="A43" s="12" t="s">
        <v>21</v>
      </c>
      <c r="B43" s="16">
        <v>0</v>
      </c>
      <c r="C43" s="16">
        <v>0</v>
      </c>
      <c r="D43" s="25">
        <f t="shared" si="9"/>
        <v>0</v>
      </c>
      <c r="E43" s="26">
        <v>0</v>
      </c>
      <c r="F43" s="16">
        <v>0</v>
      </c>
      <c r="G43" s="25">
        <f t="shared" si="10"/>
        <v>0</v>
      </c>
      <c r="H43" s="26">
        <f t="shared" si="12"/>
        <v>0</v>
      </c>
      <c r="I43" s="17"/>
    </row>
    <row r="44" spans="1:9" ht="18" customHeight="1" x14ac:dyDescent="0.15">
      <c r="A44" s="12" t="s">
        <v>22</v>
      </c>
      <c r="B44" s="16">
        <v>3000</v>
      </c>
      <c r="C44" s="16">
        <v>2000</v>
      </c>
      <c r="D44" s="25">
        <f t="shared" si="9"/>
        <v>1000</v>
      </c>
      <c r="E44" s="26">
        <v>2091.09</v>
      </c>
      <c r="F44" s="16">
        <v>0</v>
      </c>
      <c r="G44" s="25">
        <f t="shared" si="10"/>
        <v>2091.09</v>
      </c>
      <c r="H44" s="26">
        <f t="shared" si="12"/>
        <v>1091.0900000000001</v>
      </c>
      <c r="I44" s="17" t="s">
        <v>74</v>
      </c>
    </row>
    <row r="45" spans="1:9" ht="18" customHeight="1" x14ac:dyDescent="0.15">
      <c r="A45" s="12" t="s">
        <v>23</v>
      </c>
      <c r="B45" s="16">
        <v>0</v>
      </c>
      <c r="C45" s="16">
        <v>0</v>
      </c>
      <c r="D45" s="25">
        <f t="shared" si="9"/>
        <v>0</v>
      </c>
      <c r="E45" s="26">
        <v>0</v>
      </c>
      <c r="F45" s="16">
        <v>0</v>
      </c>
      <c r="G45" s="25">
        <f t="shared" si="10"/>
        <v>0</v>
      </c>
      <c r="H45" s="26">
        <f>G45-D45</f>
        <v>0</v>
      </c>
      <c r="I45" s="17"/>
    </row>
    <row r="46" spans="1:9" ht="18" customHeight="1" x14ac:dyDescent="0.15">
      <c r="A46" s="12" t="s">
        <v>24</v>
      </c>
      <c r="B46" s="16">
        <v>6000</v>
      </c>
      <c r="C46" s="16">
        <v>2500</v>
      </c>
      <c r="D46" s="25">
        <f t="shared" si="9"/>
        <v>3500</v>
      </c>
      <c r="E46" s="26">
        <v>85</v>
      </c>
      <c r="F46" s="16">
        <v>0</v>
      </c>
      <c r="G46" s="25">
        <f t="shared" si="10"/>
        <v>85</v>
      </c>
      <c r="H46" s="26">
        <f>G46-D46</f>
        <v>-3415</v>
      </c>
      <c r="I46" s="17" t="s">
        <v>75</v>
      </c>
    </row>
    <row r="47" spans="1:9" ht="18" customHeight="1" x14ac:dyDescent="0.15">
      <c r="A47" s="12" t="s">
        <v>25</v>
      </c>
      <c r="B47" s="16">
        <v>2000</v>
      </c>
      <c r="C47" s="16">
        <v>1000</v>
      </c>
      <c r="D47" s="25">
        <f t="shared" si="9"/>
        <v>1000</v>
      </c>
      <c r="E47" s="26">
        <v>0</v>
      </c>
      <c r="F47" s="16">
        <v>0</v>
      </c>
      <c r="G47" s="25">
        <f t="shared" si="10"/>
        <v>0</v>
      </c>
      <c r="H47" s="26">
        <f>G47-D47</f>
        <v>-1000</v>
      </c>
      <c r="I47" s="17"/>
    </row>
    <row r="48" spans="1:9" ht="18" customHeight="1" x14ac:dyDescent="0.15">
      <c r="A48" s="10" t="s">
        <v>3</v>
      </c>
      <c r="B48" s="41">
        <f>SUM(B37:B47)</f>
        <v>48000</v>
      </c>
      <c r="C48" s="41">
        <f t="shared" ref="C48:G48" si="13">SUM(C37:C47)</f>
        <v>12450</v>
      </c>
      <c r="D48" s="42">
        <f t="shared" si="13"/>
        <v>35550</v>
      </c>
      <c r="E48" s="43">
        <f t="shared" si="13"/>
        <v>5544.0599999999995</v>
      </c>
      <c r="F48" s="41">
        <f t="shared" si="13"/>
        <v>0</v>
      </c>
      <c r="G48" s="42">
        <f t="shared" si="13"/>
        <v>5544.0599999999995</v>
      </c>
      <c r="H48" s="43">
        <f>G48-D48</f>
        <v>-30005.940000000002</v>
      </c>
      <c r="I48" s="18"/>
    </row>
    <row r="49" spans="1:9" ht="18" customHeight="1" x14ac:dyDescent="0.15">
      <c r="A49" s="12"/>
      <c r="B49" s="15"/>
      <c r="C49" s="15"/>
      <c r="D49" s="23"/>
      <c r="E49" s="24"/>
      <c r="F49" s="15"/>
      <c r="G49" s="23"/>
      <c r="H49" s="24"/>
      <c r="I49" s="18"/>
    </row>
    <row r="50" spans="1:9" ht="18" customHeight="1" x14ac:dyDescent="0.15">
      <c r="A50" s="11" t="s">
        <v>50</v>
      </c>
      <c r="B50" s="15"/>
      <c r="C50" s="15"/>
      <c r="D50" s="23"/>
      <c r="E50" s="24"/>
      <c r="F50" s="15"/>
      <c r="G50" s="23"/>
      <c r="H50" s="24"/>
      <c r="I50" s="17"/>
    </row>
    <row r="51" spans="1:9" ht="18" customHeight="1" x14ac:dyDescent="0.15">
      <c r="A51" s="11" t="s">
        <v>51</v>
      </c>
      <c r="B51" s="16">
        <v>0</v>
      </c>
      <c r="C51" s="16">
        <v>2500</v>
      </c>
      <c r="D51" s="25">
        <f>B51-C51</f>
        <v>-2500</v>
      </c>
      <c r="E51" s="26">
        <v>0</v>
      </c>
      <c r="F51" s="16">
        <v>2867.7</v>
      </c>
      <c r="G51" s="25">
        <f>E51-F51</f>
        <v>-2867.7</v>
      </c>
      <c r="H51" s="26">
        <f t="shared" ref="H51" si="14">G51-D51</f>
        <v>-367.69999999999982</v>
      </c>
      <c r="I51" s="50" t="s">
        <v>76</v>
      </c>
    </row>
    <row r="52" spans="1:9" ht="18" customHeight="1" x14ac:dyDescent="0.15">
      <c r="A52" s="10" t="s">
        <v>52</v>
      </c>
      <c r="B52" s="41">
        <f t="shared" ref="B52:F52" si="15">SUM(B51:B51)</f>
        <v>0</v>
      </c>
      <c r="C52" s="41">
        <f t="shared" si="15"/>
        <v>2500</v>
      </c>
      <c r="D52" s="41">
        <f t="shared" si="15"/>
        <v>-2500</v>
      </c>
      <c r="E52" s="43">
        <f t="shared" si="15"/>
        <v>0</v>
      </c>
      <c r="F52" s="41">
        <f t="shared" si="15"/>
        <v>2867.7</v>
      </c>
      <c r="G52" s="41">
        <f>G51</f>
        <v>-2867.7</v>
      </c>
      <c r="H52" s="43">
        <f>G52-D52</f>
        <v>-367.69999999999982</v>
      </c>
      <c r="I52" s="18"/>
    </row>
    <row r="53" spans="1:9" ht="18" customHeight="1" x14ac:dyDescent="0.15">
      <c r="A53" s="12"/>
      <c r="B53" s="15"/>
      <c r="C53" s="15"/>
      <c r="D53" s="23"/>
      <c r="E53" s="24"/>
      <c r="F53" s="15"/>
      <c r="G53" s="23"/>
      <c r="H53" s="24"/>
      <c r="I53" s="18"/>
    </row>
    <row r="54" spans="1:9" ht="18" customHeight="1" x14ac:dyDescent="0.15">
      <c r="A54" s="11" t="s">
        <v>4</v>
      </c>
      <c r="B54" s="15"/>
      <c r="C54" s="15"/>
      <c r="D54" s="23"/>
      <c r="E54" s="24"/>
      <c r="F54" s="15"/>
      <c r="G54" s="23"/>
      <c r="H54" s="24"/>
      <c r="I54" s="17"/>
    </row>
    <row r="55" spans="1:9" ht="18" customHeight="1" x14ac:dyDescent="0.15">
      <c r="A55" s="11" t="s">
        <v>53</v>
      </c>
      <c r="B55" s="16">
        <v>0</v>
      </c>
      <c r="C55" s="16">
        <v>500</v>
      </c>
      <c r="D55" s="25">
        <f>B55-C55</f>
        <v>-500</v>
      </c>
      <c r="E55" s="26">
        <v>0</v>
      </c>
      <c r="F55" s="16">
        <v>0</v>
      </c>
      <c r="G55" s="25">
        <f>E55-F55</f>
        <v>0</v>
      </c>
      <c r="H55" s="26">
        <f t="shared" ref="H55:H58" si="16">G55-D55</f>
        <v>500</v>
      </c>
      <c r="I55" s="17"/>
    </row>
    <row r="56" spans="1:9" ht="18" customHeight="1" x14ac:dyDescent="0.15">
      <c r="A56" s="11" t="s">
        <v>54</v>
      </c>
      <c r="B56" s="16">
        <v>0</v>
      </c>
      <c r="C56" s="16">
        <v>2000</v>
      </c>
      <c r="D56" s="25">
        <f>B56-C56</f>
        <v>-2000</v>
      </c>
      <c r="E56" s="26">
        <v>0</v>
      </c>
      <c r="F56" s="16">
        <v>1075</v>
      </c>
      <c r="G56" s="25">
        <f>E56-F56</f>
        <v>-1075</v>
      </c>
      <c r="H56" s="26">
        <f t="shared" ref="H56" si="17">G56-D56</f>
        <v>925</v>
      </c>
      <c r="I56" s="17" t="s">
        <v>77</v>
      </c>
    </row>
    <row r="57" spans="1:9" ht="18" customHeight="1" x14ac:dyDescent="0.15">
      <c r="A57" s="11" t="s">
        <v>55</v>
      </c>
      <c r="B57" s="16">
        <v>0</v>
      </c>
      <c r="C57" s="16">
        <v>1000</v>
      </c>
      <c r="D57" s="25">
        <f>B57-C57</f>
        <v>-1000</v>
      </c>
      <c r="E57" s="26">
        <v>0</v>
      </c>
      <c r="F57" s="16">
        <v>0</v>
      </c>
      <c r="G57" s="25">
        <f>E57-F57</f>
        <v>0</v>
      </c>
      <c r="H57" s="26">
        <f t="shared" si="16"/>
        <v>1000</v>
      </c>
      <c r="I57" s="17"/>
    </row>
    <row r="58" spans="1:9" ht="18" customHeight="1" x14ac:dyDescent="0.15">
      <c r="A58" s="11" t="s">
        <v>56</v>
      </c>
      <c r="B58" s="16">
        <v>0</v>
      </c>
      <c r="C58" s="16">
        <v>250</v>
      </c>
      <c r="D58" s="25">
        <f>B58-C58</f>
        <v>-250</v>
      </c>
      <c r="E58" s="26">
        <v>0</v>
      </c>
      <c r="F58" s="16">
        <v>0</v>
      </c>
      <c r="G58" s="25">
        <f>E58-F58</f>
        <v>0</v>
      </c>
      <c r="H58" s="26">
        <f t="shared" si="16"/>
        <v>250</v>
      </c>
      <c r="I58" s="17"/>
    </row>
    <row r="59" spans="1:9" ht="18" customHeight="1" x14ac:dyDescent="0.15">
      <c r="A59" s="10" t="s">
        <v>5</v>
      </c>
      <c r="B59" s="41">
        <f t="shared" ref="B59:G59" si="18">SUM(B55:B58)</f>
        <v>0</v>
      </c>
      <c r="C59" s="41">
        <f t="shared" si="18"/>
        <v>3750</v>
      </c>
      <c r="D59" s="41">
        <f t="shared" si="18"/>
        <v>-3750</v>
      </c>
      <c r="E59" s="43">
        <f t="shared" si="18"/>
        <v>0</v>
      </c>
      <c r="F59" s="41">
        <f t="shared" si="18"/>
        <v>1075</v>
      </c>
      <c r="G59" s="41">
        <f t="shared" si="18"/>
        <v>-1075</v>
      </c>
      <c r="H59" s="43">
        <f>G59-D59</f>
        <v>2675</v>
      </c>
      <c r="I59" s="18"/>
    </row>
    <row r="60" spans="1:9" ht="18" customHeight="1" x14ac:dyDescent="0.15">
      <c r="A60" s="11"/>
      <c r="B60" s="15"/>
      <c r="C60" s="15"/>
      <c r="D60" s="23"/>
      <c r="E60" s="24"/>
      <c r="F60" s="15"/>
      <c r="G60" s="23"/>
      <c r="H60" s="24"/>
      <c r="I60" s="17"/>
    </row>
    <row r="61" spans="1:9" ht="18" customHeight="1" x14ac:dyDescent="0.15">
      <c r="A61" s="11" t="s">
        <v>57</v>
      </c>
      <c r="B61" s="15"/>
      <c r="C61" s="15"/>
      <c r="D61" s="23"/>
      <c r="E61" s="24"/>
      <c r="F61" s="15"/>
      <c r="G61" s="23"/>
      <c r="H61" s="24"/>
      <c r="I61" s="17"/>
    </row>
    <row r="62" spans="1:9" ht="18" customHeight="1" x14ac:dyDescent="0.15">
      <c r="A62" s="11" t="s">
        <v>58</v>
      </c>
      <c r="B62" s="16">
        <v>0</v>
      </c>
      <c r="C62" s="16">
        <v>100</v>
      </c>
      <c r="D62" s="25">
        <f>B62-C62</f>
        <v>-100</v>
      </c>
      <c r="E62" s="26">
        <v>0</v>
      </c>
      <c r="F62" s="16">
        <v>0</v>
      </c>
      <c r="G62" s="25">
        <f>E62-F62</f>
        <v>0</v>
      </c>
      <c r="H62" s="26">
        <f t="shared" ref="H62:H63" si="19">G62-D62</f>
        <v>100</v>
      </c>
      <c r="I62" s="17"/>
    </row>
    <row r="63" spans="1:9" ht="18" customHeight="1" x14ac:dyDescent="0.15">
      <c r="A63" s="11" t="s">
        <v>59</v>
      </c>
      <c r="B63" s="16">
        <v>0</v>
      </c>
      <c r="C63" s="16">
        <v>9000</v>
      </c>
      <c r="D63" s="25">
        <f>B63-C63</f>
        <v>-9000</v>
      </c>
      <c r="E63" s="26">
        <v>0</v>
      </c>
      <c r="F63" s="16">
        <v>0</v>
      </c>
      <c r="G63" s="25">
        <f>E63-F63</f>
        <v>0</v>
      </c>
      <c r="H63" s="26">
        <f t="shared" si="19"/>
        <v>9000</v>
      </c>
      <c r="I63" s="17"/>
    </row>
    <row r="64" spans="1:9" ht="18" customHeight="1" x14ac:dyDescent="0.15">
      <c r="A64" s="11" t="s">
        <v>67</v>
      </c>
      <c r="B64" s="16">
        <v>0</v>
      </c>
      <c r="C64" s="16">
        <v>0</v>
      </c>
      <c r="D64" s="16">
        <f>B64-C64</f>
        <v>0</v>
      </c>
      <c r="E64" s="26">
        <v>0</v>
      </c>
      <c r="F64" s="16">
        <v>316</v>
      </c>
      <c r="G64" s="16">
        <f>E64-F64</f>
        <v>-316</v>
      </c>
      <c r="H64" s="26">
        <f>G64-D64</f>
        <v>-316</v>
      </c>
      <c r="I64" s="17" t="s">
        <v>67</v>
      </c>
    </row>
    <row r="65" spans="1:9" ht="18" customHeight="1" x14ac:dyDescent="0.15">
      <c r="A65" s="10" t="s">
        <v>68</v>
      </c>
      <c r="B65" s="41">
        <f t="shared" ref="B65:G65" si="20">SUM(B62:B64)</f>
        <v>0</v>
      </c>
      <c r="C65" s="41">
        <f t="shared" si="20"/>
        <v>9100</v>
      </c>
      <c r="D65" s="41">
        <f t="shared" si="20"/>
        <v>-9100</v>
      </c>
      <c r="E65" s="43">
        <f t="shared" si="20"/>
        <v>0</v>
      </c>
      <c r="F65" s="41">
        <f t="shared" si="20"/>
        <v>316</v>
      </c>
      <c r="G65" s="41">
        <f t="shared" si="20"/>
        <v>-316</v>
      </c>
      <c r="H65" s="43">
        <f>G65-D65</f>
        <v>8784</v>
      </c>
      <c r="I65" s="18"/>
    </row>
    <row r="66" spans="1:9" ht="18" customHeight="1" x14ac:dyDescent="0.15">
      <c r="A66" s="11"/>
      <c r="B66" s="15"/>
      <c r="C66" s="15"/>
      <c r="D66" s="23"/>
      <c r="E66" s="24"/>
      <c r="F66" s="15"/>
      <c r="G66" s="23"/>
      <c r="H66" s="24"/>
      <c r="I66" s="17"/>
    </row>
    <row r="67" spans="1:9" ht="18" customHeight="1" x14ac:dyDescent="0.15">
      <c r="A67" s="11" t="s">
        <v>60</v>
      </c>
      <c r="B67" s="15"/>
      <c r="C67" s="15"/>
      <c r="D67" s="23"/>
      <c r="E67" s="24"/>
      <c r="F67" s="15"/>
      <c r="G67" s="23"/>
      <c r="H67" s="24"/>
      <c r="I67" s="17"/>
    </row>
    <row r="68" spans="1:9" ht="18" customHeight="1" x14ac:dyDescent="0.15">
      <c r="A68" s="11" t="s">
        <v>61</v>
      </c>
      <c r="B68" s="16">
        <v>0</v>
      </c>
      <c r="C68" s="16">
        <v>4000</v>
      </c>
      <c r="D68" s="25">
        <f>B68-C68</f>
        <v>-4000</v>
      </c>
      <c r="E68" s="26">
        <v>0</v>
      </c>
      <c r="F68" s="16">
        <v>17</v>
      </c>
      <c r="G68" s="25">
        <f>E68-F68</f>
        <v>-17</v>
      </c>
      <c r="H68" s="26">
        <f t="shared" ref="H68:H69" si="21">G68-D68</f>
        <v>3983</v>
      </c>
      <c r="I68" s="17" t="s">
        <v>78</v>
      </c>
    </row>
    <row r="69" spans="1:9" ht="18" customHeight="1" x14ac:dyDescent="0.15">
      <c r="A69" s="11" t="s">
        <v>62</v>
      </c>
      <c r="B69" s="16">
        <v>0</v>
      </c>
      <c r="C69" s="16">
        <v>2000</v>
      </c>
      <c r="D69" s="25">
        <f>B69-C69</f>
        <v>-2000</v>
      </c>
      <c r="E69" s="26">
        <v>0</v>
      </c>
      <c r="F69" s="16">
        <v>49.13</v>
      </c>
      <c r="G69" s="25">
        <f>E69-F69</f>
        <v>-49.13</v>
      </c>
      <c r="H69" s="26">
        <f t="shared" si="21"/>
        <v>1950.87</v>
      </c>
      <c r="I69" s="17" t="s">
        <v>79</v>
      </c>
    </row>
    <row r="70" spans="1:9" ht="18" customHeight="1" x14ac:dyDescent="0.15">
      <c r="A70" s="10" t="s">
        <v>63</v>
      </c>
      <c r="B70" s="41">
        <f t="shared" ref="B70:F70" si="22">SUM(B68:B69)</f>
        <v>0</v>
      </c>
      <c r="C70" s="41">
        <f t="shared" si="22"/>
        <v>6000</v>
      </c>
      <c r="D70" s="41">
        <f t="shared" si="22"/>
        <v>-6000</v>
      </c>
      <c r="E70" s="43">
        <f t="shared" si="22"/>
        <v>0</v>
      </c>
      <c r="F70" s="41">
        <f t="shared" si="22"/>
        <v>66.13</v>
      </c>
      <c r="G70" s="41">
        <f>SUM(G68:G69)</f>
        <v>-66.13</v>
      </c>
      <c r="H70" s="43">
        <f>G70-D70</f>
        <v>5933.87</v>
      </c>
      <c r="I70" s="18"/>
    </row>
    <row r="71" spans="1:9" ht="18" customHeight="1" x14ac:dyDescent="0.15">
      <c r="A71" s="11"/>
      <c r="B71" s="15"/>
      <c r="C71" s="15"/>
      <c r="D71" s="23"/>
      <c r="E71" s="24"/>
      <c r="F71" s="15"/>
      <c r="G71" s="23"/>
      <c r="H71" s="24"/>
      <c r="I71" s="17"/>
    </row>
    <row r="72" spans="1:9" ht="18" customHeight="1" x14ac:dyDescent="0.15">
      <c r="A72" s="11" t="s">
        <v>65</v>
      </c>
      <c r="B72" s="15"/>
      <c r="C72" s="15"/>
      <c r="D72" s="23"/>
      <c r="E72" s="24"/>
      <c r="F72" s="15"/>
      <c r="G72" s="23"/>
      <c r="H72" s="24"/>
      <c r="I72" s="17"/>
    </row>
    <row r="73" spans="1:9" ht="18" customHeight="1" x14ac:dyDescent="0.15">
      <c r="A73" s="11" t="s">
        <v>66</v>
      </c>
      <c r="B73" s="16">
        <v>0</v>
      </c>
      <c r="C73" s="16">
        <v>5000</v>
      </c>
      <c r="D73" s="25">
        <f>B73-C73</f>
        <v>-5000</v>
      </c>
      <c r="E73" s="26">
        <v>0</v>
      </c>
      <c r="F73" s="16">
        <v>0</v>
      </c>
      <c r="G73" s="25">
        <f>E73-F73</f>
        <v>0</v>
      </c>
      <c r="H73" s="26">
        <f>G73-D73</f>
        <v>5000</v>
      </c>
      <c r="I73" s="17"/>
    </row>
    <row r="74" spans="1:9" ht="18" customHeight="1" x14ac:dyDescent="0.15">
      <c r="A74" s="10" t="s">
        <v>69</v>
      </c>
      <c r="B74" s="41">
        <f t="shared" ref="B74:G74" si="23">SUM(B73)</f>
        <v>0</v>
      </c>
      <c r="C74" s="41">
        <f t="shared" si="23"/>
        <v>5000</v>
      </c>
      <c r="D74" s="41">
        <f t="shared" si="23"/>
        <v>-5000</v>
      </c>
      <c r="E74" s="43">
        <f t="shared" si="23"/>
        <v>0</v>
      </c>
      <c r="F74" s="41">
        <f t="shared" si="23"/>
        <v>0</v>
      </c>
      <c r="G74" s="41">
        <f t="shared" si="23"/>
        <v>0</v>
      </c>
      <c r="H74" s="43">
        <f>G74-D74</f>
        <v>5000</v>
      </c>
      <c r="I74" s="18"/>
    </row>
    <row r="75" spans="1:9" ht="18" customHeight="1" x14ac:dyDescent="0.15">
      <c r="A75" s="12"/>
      <c r="B75" s="15"/>
      <c r="C75" s="15"/>
      <c r="D75" s="23"/>
      <c r="E75" s="24"/>
      <c r="F75" s="15"/>
      <c r="G75" s="23"/>
      <c r="H75" s="24"/>
      <c r="I75" s="19"/>
    </row>
    <row r="76" spans="1:9" ht="18" customHeight="1" x14ac:dyDescent="0.15">
      <c r="A76" s="13" t="s">
        <v>6</v>
      </c>
      <c r="B76" s="44">
        <f t="shared" ref="B76:G76" si="24">SUM(B7,B12,B19,B34,B48,B52,B59,B65,B70,B74)</f>
        <v>54000</v>
      </c>
      <c r="C76" s="44">
        <f t="shared" si="24"/>
        <v>54000</v>
      </c>
      <c r="D76" s="29">
        <f t="shared" si="24"/>
        <v>0</v>
      </c>
      <c r="E76" s="45">
        <f>SUM(E7,E12,E19,E34,E48,E52,E59,E65,E70,E74)</f>
        <v>10544.06</v>
      </c>
      <c r="F76" s="44">
        <f t="shared" si="24"/>
        <v>5835.87</v>
      </c>
      <c r="G76" s="29">
        <f t="shared" si="24"/>
        <v>4708.1900000000005</v>
      </c>
      <c r="H76" s="30" t="s">
        <v>11</v>
      </c>
      <c r="I76" s="4"/>
    </row>
    <row r="77" spans="1:9" ht="18.75" customHeight="1" x14ac:dyDescent="0.15">
      <c r="B77" s="5"/>
      <c r="C77" s="5"/>
      <c r="D77" s="6"/>
      <c r="E77" s="5"/>
      <c r="F77" s="5"/>
      <c r="G77" s="6"/>
      <c r="H77" s="6"/>
      <c r="I77" s="7"/>
    </row>
    <row r="78" spans="1:9" x14ac:dyDescent="0.15">
      <c r="B78" s="8"/>
      <c r="E78" s="8"/>
    </row>
  </sheetData>
  <mergeCells count="7">
    <mergeCell ref="I4:I5"/>
    <mergeCell ref="A1:J1"/>
    <mergeCell ref="A2:J2"/>
    <mergeCell ref="A3:J3"/>
    <mergeCell ref="B4:D4"/>
    <mergeCell ref="E4:G4"/>
    <mergeCell ref="H4:H5"/>
  </mergeCells>
  <pageMargins left="0.25" right="0.25" top="0.25" bottom="0.5" header="0.25" footer="0.25"/>
  <pageSetup scale="48" orientation="portrait" horizontalDpi="300" verticalDpi="300" r:id="rId1"/>
  <headerFooter>
    <oddFooter>&amp;R&amp;G</oddFooter>
  </headerFooter>
  <rowBreaks count="1" manualBreakCount="1">
    <brk id="77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performance to budget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Client</dc:creator>
  <cp:lastModifiedBy>Microsoft Office User</cp:lastModifiedBy>
  <cp:lastPrinted>2019-08-08T14:04:23Z</cp:lastPrinted>
  <dcterms:created xsi:type="dcterms:W3CDTF">2000-06-27T03:57:29Z</dcterms:created>
  <dcterms:modified xsi:type="dcterms:W3CDTF">2019-09-05T17:41:23Z</dcterms:modified>
</cp:coreProperties>
</file>